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Overzicht" sheetId="2" state="visible" r:id="rId4"/>
    <sheet name="Transacti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<sst xmlns="http://schemas.openxmlformats.org/spreadsheetml/2006/main" count="160" uniqueCount="64">
  <si>
    <t xml:space="preserve">Haeswijk-Digital</t>
  </si>
  <si>
    <t xml:space="preserve">Inkomsten en uitgaven per maand</t>
  </si>
  <si>
    <t xml:space="preserve">Noteer al je inkomsten en uitgaven op het tabblad Transacties. Op het tabblad Overzicht zie je per categorie en per maand waar je geld vandaan komt en naartoe gaat.</t>
  </si>
  <si>
    <t xml:space="preserve">Zo gebruik je dit bestand</t>
  </si>
  <si>
    <t xml:space="preserve">1. Vul op het tabblad Overzicht het jaar in.</t>
  </si>
  <si>
    <t xml:space="preserve">2. Voeg op het tabblad Transacties elke inkomst of uitgave toe met datum, categorie en bedrag.</t>
  </si>
  <si>
    <t xml:space="preserve">3. Bekijk op Overzicht de totalen per maand en het resultaat.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</si>
  <si>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</si>
  <si>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</si>
  <si>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</si>
  <si>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</si>
  <si>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Overzicht per maand</t>
  </si>
  <si>
    <t xml:space="preserve">Bedragen in euro. Uitgaven als positief bedrag ingevoerd.</t>
  </si>
  <si>
    <t xml:space="preserve">Jaar</t>
  </si>
  <si>
    <t xml:space="preserve">Categorie</t>
  </si>
  <si>
    <t xml:space="preserve">jan</t>
  </si>
  <si>
    <t xml:space="preserve">feb</t>
  </si>
  <si>
    <t xml:space="preserve">mrt</t>
  </si>
  <si>
    <t xml:space="preserve">apr</t>
  </si>
  <si>
    <t xml:space="preserve">mei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</si>
  <si>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</si>
  <si>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</si>
  <si>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</si>
  <si>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</si>
  <si>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</si>
  <si>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</si>
  <si>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dec</t>
  </si>
  <si>
    <t xml:space="preserve">Omzet</t>
  </si>
  <si>
    <t xml:space="preserve">Overige inkomsten</t>
  </si>
  <si>
    <t xml:space="preserve">Totaal inkomsten</t>
  </si>
  <si>
    <t xml:space="preserve">Huur</t>
  </si>
  <si>
    <t xml:space="preserve">Software</t>
  </si>
  <si>
    <t xml:space="preserve">Marketing</t>
  </si>
  <si>
    <t xml:space="preserve">Reiskosten</t>
  </si>
  <si>
    <t xml:space="preserve">Kantoor</t>
  </si>
  <si>
    <t xml:space="preserve">Totaal uitgaven</t>
  </si>
  <si>
    <t xml:space="preserve">Resultaat</t>
  </si>
  <si>
    <t xml:space="preserve">Gele cellen vul je zelf in. Witte cellen rekenen automatisch.</t>
  </si>
  <si>
    <t xml:space="preserve">Transacties</t>
  </si>
  <si>
    <t xml:space="preserve">Voeg onderaan nieuwe regels toe (tot regel 200).</t>
  </si>
  <si>
    <t xml:space="preserve">Datum</t>
  </si>
  <si>
    <t xml:space="preserve">Omschrijving</t>
  </si>
  <si>
    <t xml:space="preserve">Soort</t>
  </si>
  <si>
    <t xml:space="preserve">Bedrag</t>
  </si>
  <si>
    <t xml:space="preserve">Huur kantoor</t>
  </si>
  <si>
    <t xml:space="preserve">Uitgave</t>
  </si>
  <si>
    <t xml:space="preserve">Software-abonnementen</t>
  </si>
  <si>
    <t xml:space="preserve">Factuur klant 1A</t>
  </si>
  <si>
    <t xml:space="preserve">Inkomst</t>
  </si>
  <si>
    <t xml:space="preserve">Advertenties</t>
  </si>
  <si>
    <t xml:space="preserve">Factuur klant 1B</t>
  </si>
  <si>
    <t xml:space="preserve">Treinreizen</t>
  </si>
  <si>
    <t xml:space="preserve">Laptop</t>
  </si>
  <si>
    <t xml:space="preserve">Factuur klant 2A</t>
  </si>
  <si>
    <t xml:space="preserve">Factuur klant 2B</t>
  </si>
  <si>
    <t xml:space="preserve">Factuur klant 3A</t>
  </si>
  <si>
    <t xml:space="preserve">Factuur klant 3B</t>
  </si>
  <si>
    <t xml:space="preserve">Subsidie</t>
  </si>
  <si>
    <t xml:space="preserve">Factuur klant 4A</t>
  </si>
  <si>
    <t xml:space="preserve">Factuur klant 4B</t>
  </si>
  <si>
    <t xml:space="preserve">Factuur klant 5A</t>
  </si>
  <si>
    <t xml:space="preserve">Factuur klant 5B</t>
  </si>
  <si>
    <t xml:space="preserve">Factuur klant 6A</t>
  </si>
  <si>
    <t xml:space="preserve">Factuur klant 6B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</si>
</sst>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€ &quot;#,##0;&quot;-€ &quot;#,##0;\-"/>
    <numFmt numFmtId="166" formatCode="dd\-mm\-yyyy"/>
    <numFmt numFmtId="167" formatCode="&quot;€ &quot;#,##0.00;&quot;-€ &quot;#,##0.00;\-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4CC"/>
      <rgbColor rgb="FFF6F3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2DCD3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Resultaat per maand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"Resultaat"</c:f>
              <c:strCache>
                <c:ptCount val="1"/>
                <c:pt idx="0">
                  <c:v>Resultaat</c:v>
                </c:pt>
              </c:strCache>
            </c:strRef>
          </c:tx>
          <c:spPr>
            <a:solidFill>
              <a:srgbClr val="c8102e"/>
            </a:solidFill>
            <a:ln w="9360">
              <a:solidFill>
                <a:srgbClr val="c8102e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Overzicht!$B$5:$M$5</c:f>
              <c:multiLvlStrCache>
                <c:ptCount val="1"/>
                <c:lvl>
                  <c:pt idx="0">
                    <c:v>dec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okt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aug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mei</c:v>
                  </c:pt>
                </c:lvl>
                <c:lvl>
                  <c:pt idx="0">
                    <c:v>apr</c:v>
                  </c:pt>
                </c:lvl>
                <c:lvl>
                  <c:pt idx="0">
                    <c:v>mrt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jan</c:v>
                  </c:pt>
                </c:lvl>
              </c:multiLvlStrCache>
            </c:multiLvlStrRef>
          </c:cat>
          <c:val>
            <c:numRef>
              <c:f>Overzicht!$B$15:$M$15</c:f>
              <c:numCache>
                <c:formatCode>"€ "#,##0;"-€ "#,##0;\-</c:formatCode>
                <c:ptCount val="12"/>
                <c:pt idx="0">
                  <c:v>3647</c:v>
                </c:pt>
                <c:pt idx="1">
                  <c:v>2790</c:v>
                </c:pt>
                <c:pt idx="2">
                  <c:v>3943</c:v>
                </c:pt>
                <c:pt idx="3">
                  <c:v>5091</c:v>
                </c:pt>
                <c:pt idx="4">
                  <c:v>4475</c:v>
                </c:pt>
                <c:pt idx="5">
                  <c:v>5143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5810126"/>
        <c:axId val="85114525"/>
      </c:barChart>
      <c:catAx>
        <c:axId val="558101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114525"/>
        <c:crosses val="autoZero"/>
        <c:auto val="1"/>
        <c:lblAlgn val="ctr"/>
        <c:lblOffset val="100"/>
        <c:noMultiLvlLbl val="0"/>
      </c:catAx>
      <c:valAx>
        <c:axId val="85114525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Resultaat (€)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€ &quot;#,##0;&quot;-€ &quot;#,##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81012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18</xdr:row>
      <xdr:rowOff>0</xdr:rowOff>
    </xdr:from>
    <xdr:to>
      <xdr:col>7</xdr:col>
      <xdr:colOff>558720</xdr:colOff>
      <xdr:row>33</xdr:row>
      <xdr:rowOff>22320</xdr:rowOff>
    </xdr:to>
    <xdr:graphicFrame>
      <xdr:nvGraphicFramePr>
        <xdr:cNvPr id="0" name="Chart 1"/>
        <xdr:cNvGraphicFramePr/>
      </xdr:nvGraphicFramePr>
      <xdr:xfrm>
        <a:off x="0" y="37530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13" min="2" style="0" width="11"/>
    <col collapsed="false" customWidth="true" hidden="false" outlineLevel="0" max="14" min="14" style="0" width="13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3" customFormat="false" ht="15" hidden="false" customHeight="false" outlineLevel="0" collapsed="false">
      <c r="A3" s="11" t="s">
        <v>13</v>
      </c>
      <c r="B3" s="12" t="n">
        <v>2026</v>
      </c>
    </row>
    <row r="5" customFormat="false" ht="30" hidden="false" customHeight="true" outlineLevel="0" collapsed="false">
      <c r="A5" s="13" t="s">
        <v>14</v>
      </c>
      <c r="B5" s="14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4" t="s">
        <v>20</v>
      </c>
      <c r="H5" s="14" t="s">
        <v>21</v>
      </c>
      <c r="I5" s="14" t="s">
        <v>22</v>
      </c>
      <c r="J5" s="14" t="s">
        <v>23</v>
      </c>
      <c r="K5" s="14" t="s">
        <v>24</v>
      </c>
      <c r="L5" s="14" t="s">
        <v>25</v>
      </c>
      <c r="M5" s="14" t="s">
        <v>26</v>
      </c>
      <c r="N5" s="14" t="s">
        <v>13</v>
      </c>
    </row>
    <row r="6" customFormat="false" ht="15" hidden="false" customHeight="false" outlineLevel="0" collapsed="false">
      <c r="A6" s="11" t="s">
        <v>27</v>
      </c>
      <c r="B6" s="15" t="n">
        <f aca="false">SUMIFS(Transacties!$E$5:$E$200,Transacties!$C$5:$C$200,$A6,Transacties!$A$5:$A$200,"&gt;="&amp;DATE($B$3,1,1),Transacties!$A$5:$A$200,"&lt;"&amp;DATE($B$3,2,1))</f>
        <v>4700</v>
      </c>
      <c r="C6" s="15" t="n">
        <f aca="false">SUMIFS(Transacties!$E$5:$E$200,Transacties!$C$5:$C$200,$A6,Transacties!$A$5:$A$200,"&gt;="&amp;DATE($B$3,2,1),Transacties!$A$5:$A$200,"&lt;"&amp;DATE($B$3,3,1))</f>
        <v>4950</v>
      </c>
      <c r="D6" s="15" t="n">
        <f aca="false">SUMIFS(Transacties!$E$5:$E$200,Transacties!$C$5:$C$200,$A6,Transacties!$A$5:$A$200,"&gt;="&amp;DATE($B$3,3,1),Transacties!$A$5:$A$200,"&lt;"&amp;DATE($B$3,4,1))</f>
        <v>5050</v>
      </c>
      <c r="E6" s="15" t="n">
        <f aca="false">SUMIFS(Transacties!$E$5:$E$200,Transacties!$C$5:$C$200,$A6,Transacties!$A$5:$A$200,"&gt;="&amp;DATE($B$3,4,1),Transacties!$A$5:$A$200,"&lt;"&amp;DATE($B$3,5,1))</f>
        <v>5400</v>
      </c>
      <c r="F6" s="15" t="n">
        <f aca="false">SUMIFS(Transacties!$E$5:$E$200,Transacties!$C$5:$C$200,$A6,Transacties!$A$5:$A$200,"&gt;="&amp;DATE($B$3,5,1),Transacties!$A$5:$A$200,"&lt;"&amp;DATE($B$3,6,1))</f>
        <v>5700</v>
      </c>
      <c r="G6" s="15" t="n">
        <f aca="false">SUMIFS(Transacties!$E$5:$E$200,Transacties!$C$5:$C$200,$A6,Transacties!$A$5:$A$200,"&gt;="&amp;DATE($B$3,6,1),Transacties!$A$5:$A$200,"&lt;"&amp;DATE($B$3,7,1))</f>
        <v>6200</v>
      </c>
      <c r="H6" s="15" t="n">
        <f aca="false">SUMIFS(Transacties!$E$5:$E$200,Transacties!$C$5:$C$200,$A6,Transacties!$A$5:$A$200,"&gt;="&amp;DATE($B$3,7,1),Transacties!$A$5:$A$200,"&lt;"&amp;DATE($B$3,8,1))</f>
        <v>0</v>
      </c>
      <c r="I6" s="15" t="n">
        <f aca="false">SUMIFS(Transacties!$E$5:$E$200,Transacties!$C$5:$C$200,$A6,Transacties!$A$5:$A$200,"&gt;="&amp;DATE($B$3,8,1),Transacties!$A$5:$A$200,"&lt;"&amp;DATE($B$3,9,1))</f>
        <v>0</v>
      </c>
      <c r="J6" s="15" t="n">
        <f aca="false">SUMIFS(Transacties!$E$5:$E$200,Transacties!$C$5:$C$200,$A6,Transacties!$A$5:$A$200,"&gt;="&amp;DATE($B$3,9,1),Transacties!$A$5:$A$200,"&lt;"&amp;DATE($B$3,10,1))</f>
        <v>0</v>
      </c>
      <c r="K6" s="15" t="n">
        <f aca="false">SUMIFS(Transacties!$E$5:$E$200,Transacties!$C$5:$C$200,$A6,Transacties!$A$5:$A$200,"&gt;="&amp;DATE($B$3,10,1),Transacties!$A$5:$A$200,"&lt;"&amp;DATE($B$3,11,1))</f>
        <v>0</v>
      </c>
      <c r="L6" s="15" t="n">
        <f aca="false">SUMIFS(Transacties!$E$5:$E$200,Transacties!$C$5:$C$200,$A6,Transacties!$A$5:$A$200,"&gt;="&amp;DATE($B$3,11,1),Transacties!$A$5:$A$200,"&lt;"&amp;DATE($B$3,12,1))</f>
        <v>0</v>
      </c>
      <c r="M6" s="15" t="n">
        <f aca="false">SUMIFS(Transacties!$E$5:$E$200,Transacties!$C$5:$C$200,$A6,Transacties!$A$5:$A$200,"&gt;="&amp;DATE($B$3,12,1),Transacties!$A$5:$A$200,"&lt;"&amp;DATE($B$3,13,1))</f>
        <v>0</v>
      </c>
      <c r="N6" s="16" t="n">
        <f aca="false">SUM(B6:M6)</f>
        <v>32000</v>
      </c>
    </row>
    <row r="7" customFormat="false" ht="15" hidden="false" customHeight="false" outlineLevel="0" collapsed="false">
      <c r="A7" s="11" t="s">
        <v>28</v>
      </c>
      <c r="B7" s="15" t="n">
        <f aca="false">SUMIFS(Transacties!$E$5:$E$200,Transacties!$C$5:$C$200,$A7,Transacties!$A$5:$A$200,"&gt;="&amp;DATE($B$3,1,1),Transacties!$A$5:$A$200,"&lt;"&amp;DATE($B$3,2,1))</f>
        <v>0</v>
      </c>
      <c r="C7" s="15" t="n">
        <f aca="false">SUMIFS(Transacties!$E$5:$E$200,Transacties!$C$5:$C$200,$A7,Transacties!$A$5:$A$200,"&gt;="&amp;DATE($B$3,2,1),Transacties!$A$5:$A$200,"&lt;"&amp;DATE($B$3,3,1))</f>
        <v>0</v>
      </c>
      <c r="D7" s="15" t="n">
        <f aca="false">SUMIFS(Transacties!$E$5:$E$200,Transacties!$C$5:$C$200,$A7,Transacties!$A$5:$A$200,"&gt;="&amp;DATE($B$3,3,1),Transacties!$A$5:$A$200,"&lt;"&amp;DATE($B$3,4,1))</f>
        <v>0</v>
      </c>
      <c r="E7" s="15" t="n">
        <f aca="false">SUMIFS(Transacties!$E$5:$E$200,Transacties!$C$5:$C$200,$A7,Transacties!$A$5:$A$200,"&gt;="&amp;DATE($B$3,4,1),Transacties!$A$5:$A$200,"&lt;"&amp;DATE($B$3,5,1))</f>
        <v>750</v>
      </c>
      <c r="F7" s="15" t="n">
        <f aca="false">SUMIFS(Transacties!$E$5:$E$200,Transacties!$C$5:$C$200,$A7,Transacties!$A$5:$A$200,"&gt;="&amp;DATE($B$3,5,1),Transacties!$A$5:$A$200,"&lt;"&amp;DATE($B$3,6,1))</f>
        <v>0</v>
      </c>
      <c r="G7" s="15" t="n">
        <f aca="false">SUMIFS(Transacties!$E$5:$E$200,Transacties!$C$5:$C$200,$A7,Transacties!$A$5:$A$200,"&gt;="&amp;DATE($B$3,6,1),Transacties!$A$5:$A$200,"&lt;"&amp;DATE($B$3,7,1))</f>
        <v>0</v>
      </c>
      <c r="H7" s="15" t="n">
        <f aca="false">SUMIFS(Transacties!$E$5:$E$200,Transacties!$C$5:$C$200,$A7,Transacties!$A$5:$A$200,"&gt;="&amp;DATE($B$3,7,1),Transacties!$A$5:$A$200,"&lt;"&amp;DATE($B$3,8,1))</f>
        <v>0</v>
      </c>
      <c r="I7" s="15" t="n">
        <f aca="false">SUMIFS(Transacties!$E$5:$E$200,Transacties!$C$5:$C$200,$A7,Transacties!$A$5:$A$200,"&gt;="&amp;DATE($B$3,8,1),Transacties!$A$5:$A$200,"&lt;"&amp;DATE($B$3,9,1))</f>
        <v>0</v>
      </c>
      <c r="J7" s="15" t="n">
        <f aca="false">SUMIFS(Transacties!$E$5:$E$200,Transacties!$C$5:$C$200,$A7,Transacties!$A$5:$A$200,"&gt;="&amp;DATE($B$3,9,1),Transacties!$A$5:$A$200,"&lt;"&amp;DATE($B$3,10,1))</f>
        <v>0</v>
      </c>
      <c r="K7" s="15" t="n">
        <f aca="false">SUMIFS(Transacties!$E$5:$E$200,Transacties!$C$5:$C$200,$A7,Transacties!$A$5:$A$200,"&gt;="&amp;DATE($B$3,10,1),Transacties!$A$5:$A$200,"&lt;"&amp;DATE($B$3,11,1))</f>
        <v>0</v>
      </c>
      <c r="L7" s="15" t="n">
        <f aca="false">SUMIFS(Transacties!$E$5:$E$200,Transacties!$C$5:$C$200,$A7,Transacties!$A$5:$A$200,"&gt;="&amp;DATE($B$3,11,1),Transacties!$A$5:$A$200,"&lt;"&amp;DATE($B$3,12,1))</f>
        <v>0</v>
      </c>
      <c r="M7" s="15" t="n">
        <f aca="false">SUMIFS(Transacties!$E$5:$E$200,Transacties!$C$5:$C$200,$A7,Transacties!$A$5:$A$200,"&gt;="&amp;DATE($B$3,12,1),Transacties!$A$5:$A$200,"&lt;"&amp;DATE($B$3,13,1))</f>
        <v>0</v>
      </c>
      <c r="N7" s="16" t="n">
        <f aca="false">SUM(B7:M7)</f>
        <v>750</v>
      </c>
    </row>
    <row r="8" customFormat="false" ht="15" hidden="false" customHeight="false" outlineLevel="0" collapsed="false">
      <c r="A8" s="17" t="s">
        <v>29</v>
      </c>
      <c r="B8" s="18" t="n">
        <f aca="false">B6+B7</f>
        <v>4700</v>
      </c>
      <c r="C8" s="18" t="n">
        <f aca="false">C6+C7</f>
        <v>4950</v>
      </c>
      <c r="D8" s="18" t="n">
        <f aca="false">D6+D7</f>
        <v>5050</v>
      </c>
      <c r="E8" s="18" t="n">
        <f aca="false">E6+E7</f>
        <v>6150</v>
      </c>
      <c r="F8" s="18" t="n">
        <f aca="false">F6+F7</f>
        <v>5700</v>
      </c>
      <c r="G8" s="18" t="n">
        <f aca="false">G6+G7</f>
        <v>6200</v>
      </c>
      <c r="H8" s="18" t="n">
        <f aca="false">H6+H7</f>
        <v>0</v>
      </c>
      <c r="I8" s="18" t="n">
        <f aca="false">I6+I7</f>
        <v>0</v>
      </c>
      <c r="J8" s="18" t="n">
        <f aca="false">J6+J7</f>
        <v>0</v>
      </c>
      <c r="K8" s="18" t="n">
        <f aca="false">K6+K7</f>
        <v>0</v>
      </c>
      <c r="L8" s="18" t="n">
        <f aca="false">L6+L7</f>
        <v>0</v>
      </c>
      <c r="M8" s="18" t="n">
        <f aca="false">M6+M7</f>
        <v>0</v>
      </c>
      <c r="N8" s="18" t="n">
        <f aca="false">SUM(B8:M8)</f>
        <v>32750</v>
      </c>
    </row>
    <row r="9" customFormat="false" ht="15" hidden="false" customHeight="false" outlineLevel="0" collapsed="false">
      <c r="A9" s="11" t="s">
        <v>30</v>
      </c>
      <c r="B9" s="15" t="n">
        <f aca="false">SUMIFS(Transacties!$E$5:$E$200,Transacties!$C$5:$C$200,$A9,Transacties!$A$5:$A$200,"&gt;="&amp;DATE($B$3,1,1),Transacties!$A$5:$A$200,"&lt;"&amp;DATE($B$3,2,1))</f>
        <v>650</v>
      </c>
      <c r="C9" s="15" t="n">
        <f aca="false">SUMIFS(Transacties!$E$5:$E$200,Transacties!$C$5:$C$200,$A9,Transacties!$A$5:$A$200,"&gt;="&amp;DATE($B$3,2,1),Transacties!$A$5:$A$200,"&lt;"&amp;DATE($B$3,3,1))</f>
        <v>650</v>
      </c>
      <c r="D9" s="15" t="n">
        <f aca="false">SUMIFS(Transacties!$E$5:$E$200,Transacties!$C$5:$C$200,$A9,Transacties!$A$5:$A$200,"&gt;="&amp;DATE($B$3,3,1),Transacties!$A$5:$A$200,"&lt;"&amp;DATE($B$3,4,1))</f>
        <v>650</v>
      </c>
      <c r="E9" s="15" t="n">
        <f aca="false">SUMIFS(Transacties!$E$5:$E$200,Transacties!$C$5:$C$200,$A9,Transacties!$A$5:$A$200,"&gt;="&amp;DATE($B$3,4,1),Transacties!$A$5:$A$200,"&lt;"&amp;DATE($B$3,5,1))</f>
        <v>650</v>
      </c>
      <c r="F9" s="15" t="n">
        <f aca="false">SUMIFS(Transacties!$E$5:$E$200,Transacties!$C$5:$C$200,$A9,Transacties!$A$5:$A$200,"&gt;="&amp;DATE($B$3,5,1),Transacties!$A$5:$A$200,"&lt;"&amp;DATE($B$3,6,1))</f>
        <v>650</v>
      </c>
      <c r="G9" s="15" t="n">
        <f aca="false">SUMIFS(Transacties!$E$5:$E$200,Transacties!$C$5:$C$200,$A9,Transacties!$A$5:$A$200,"&gt;="&amp;DATE($B$3,6,1),Transacties!$A$5:$A$200,"&lt;"&amp;DATE($B$3,7,1))</f>
        <v>650</v>
      </c>
      <c r="H9" s="15" t="n">
        <f aca="false">SUMIFS(Transacties!$E$5:$E$200,Transacties!$C$5:$C$200,$A9,Transacties!$A$5:$A$200,"&gt;="&amp;DATE($B$3,7,1),Transacties!$A$5:$A$200,"&lt;"&amp;DATE($B$3,8,1))</f>
        <v>0</v>
      </c>
      <c r="I9" s="15" t="n">
        <f aca="false">SUMIFS(Transacties!$E$5:$E$200,Transacties!$C$5:$C$200,$A9,Transacties!$A$5:$A$200,"&gt;="&amp;DATE($B$3,8,1),Transacties!$A$5:$A$200,"&lt;"&amp;DATE($B$3,9,1))</f>
        <v>0</v>
      </c>
      <c r="J9" s="15" t="n">
        <f aca="false">SUMIFS(Transacties!$E$5:$E$200,Transacties!$C$5:$C$200,$A9,Transacties!$A$5:$A$200,"&gt;="&amp;DATE($B$3,9,1),Transacties!$A$5:$A$200,"&lt;"&amp;DATE($B$3,10,1))</f>
        <v>0</v>
      </c>
      <c r="K9" s="15" t="n">
        <f aca="false">SUMIFS(Transacties!$E$5:$E$200,Transacties!$C$5:$C$200,$A9,Transacties!$A$5:$A$200,"&gt;="&amp;DATE($B$3,10,1),Transacties!$A$5:$A$200,"&lt;"&amp;DATE($B$3,11,1))</f>
        <v>0</v>
      </c>
      <c r="L9" s="15" t="n">
        <f aca="false">SUMIFS(Transacties!$E$5:$E$200,Transacties!$C$5:$C$200,$A9,Transacties!$A$5:$A$200,"&gt;="&amp;DATE($B$3,11,1),Transacties!$A$5:$A$200,"&lt;"&amp;DATE($B$3,12,1))</f>
        <v>0</v>
      </c>
      <c r="M9" s="15" t="n">
        <f aca="false">SUMIFS(Transacties!$E$5:$E$200,Transacties!$C$5:$C$200,$A9,Transacties!$A$5:$A$200,"&gt;="&amp;DATE($B$3,12,1),Transacties!$A$5:$A$200,"&lt;"&amp;DATE($B$3,13,1))</f>
        <v>0</v>
      </c>
      <c r="N9" s="16" t="n">
        <f aca="false">SUM(B9:M9)</f>
        <v>3900</v>
      </c>
    </row>
    <row r="10" customFormat="false" ht="15" hidden="false" customHeight="false" outlineLevel="0" collapsed="false">
      <c r="A10" s="11" t="s">
        <v>31</v>
      </c>
      <c r="B10" s="15" t="n">
        <f aca="false">SUMIFS(Transacties!$E$5:$E$200,Transacties!$C$5:$C$200,$A10,Transacties!$A$5:$A$200,"&gt;="&amp;DATE($B$3,1,1),Transacties!$A$5:$A$200,"&lt;"&amp;DATE($B$3,2,1))</f>
        <v>89</v>
      </c>
      <c r="C10" s="15" t="n">
        <f aca="false">SUMIFS(Transacties!$E$5:$E$200,Transacties!$C$5:$C$200,$A10,Transacties!$A$5:$A$200,"&gt;="&amp;DATE($B$3,2,1),Transacties!$A$5:$A$200,"&lt;"&amp;DATE($B$3,3,1))</f>
        <v>89</v>
      </c>
      <c r="D10" s="15" t="n">
        <f aca="false">SUMIFS(Transacties!$E$5:$E$200,Transacties!$C$5:$C$200,$A10,Transacties!$A$5:$A$200,"&gt;="&amp;DATE($B$3,3,1),Transacties!$A$5:$A$200,"&lt;"&amp;DATE($B$3,4,1))</f>
        <v>89</v>
      </c>
      <c r="E10" s="15" t="n">
        <f aca="false">SUMIFS(Transacties!$E$5:$E$200,Transacties!$C$5:$C$200,$A10,Transacties!$A$5:$A$200,"&gt;="&amp;DATE($B$3,4,1),Transacties!$A$5:$A$200,"&lt;"&amp;DATE($B$3,5,1))</f>
        <v>89</v>
      </c>
      <c r="F10" s="15" t="n">
        <f aca="false">SUMIFS(Transacties!$E$5:$E$200,Transacties!$C$5:$C$200,$A10,Transacties!$A$5:$A$200,"&gt;="&amp;DATE($B$3,5,1),Transacties!$A$5:$A$200,"&lt;"&amp;DATE($B$3,6,1))</f>
        <v>89</v>
      </c>
      <c r="G10" s="15" t="n">
        <f aca="false">SUMIFS(Transacties!$E$5:$E$200,Transacties!$C$5:$C$200,$A10,Transacties!$A$5:$A$200,"&gt;="&amp;DATE($B$3,6,1),Transacties!$A$5:$A$200,"&lt;"&amp;DATE($B$3,7,1))</f>
        <v>89</v>
      </c>
      <c r="H10" s="15" t="n">
        <f aca="false">SUMIFS(Transacties!$E$5:$E$200,Transacties!$C$5:$C$200,$A10,Transacties!$A$5:$A$200,"&gt;="&amp;DATE($B$3,7,1),Transacties!$A$5:$A$200,"&lt;"&amp;DATE($B$3,8,1))</f>
        <v>0</v>
      </c>
      <c r="I10" s="15" t="n">
        <f aca="false">SUMIFS(Transacties!$E$5:$E$200,Transacties!$C$5:$C$200,$A10,Transacties!$A$5:$A$200,"&gt;="&amp;DATE($B$3,8,1),Transacties!$A$5:$A$200,"&lt;"&amp;DATE($B$3,9,1))</f>
        <v>0</v>
      </c>
      <c r="J10" s="15" t="n">
        <f aca="false">SUMIFS(Transacties!$E$5:$E$200,Transacties!$C$5:$C$200,$A10,Transacties!$A$5:$A$200,"&gt;="&amp;DATE($B$3,9,1),Transacties!$A$5:$A$200,"&lt;"&amp;DATE($B$3,10,1))</f>
        <v>0</v>
      </c>
      <c r="K10" s="15" t="n">
        <f aca="false">SUMIFS(Transacties!$E$5:$E$200,Transacties!$C$5:$C$200,$A10,Transacties!$A$5:$A$200,"&gt;="&amp;DATE($B$3,10,1),Transacties!$A$5:$A$200,"&lt;"&amp;DATE($B$3,11,1))</f>
        <v>0</v>
      </c>
      <c r="L10" s="15" t="n">
        <f aca="false">SUMIFS(Transacties!$E$5:$E$200,Transacties!$C$5:$C$200,$A10,Transacties!$A$5:$A$200,"&gt;="&amp;DATE($B$3,11,1),Transacties!$A$5:$A$200,"&lt;"&amp;DATE($B$3,12,1))</f>
        <v>0</v>
      </c>
      <c r="M10" s="15" t="n">
        <f aca="false">SUMIFS(Transacties!$E$5:$E$200,Transacties!$C$5:$C$200,$A10,Transacties!$A$5:$A$200,"&gt;="&amp;DATE($B$3,12,1),Transacties!$A$5:$A$200,"&lt;"&amp;DATE($B$3,13,1))</f>
        <v>0</v>
      </c>
      <c r="N10" s="16" t="n">
        <f aca="false">SUM(B10:M10)</f>
        <v>534</v>
      </c>
    </row>
    <row r="11" customFormat="false" ht="15" hidden="false" customHeight="false" outlineLevel="0" collapsed="false">
      <c r="A11" s="11" t="s">
        <v>32</v>
      </c>
      <c r="B11" s="15" t="n">
        <f aca="false">SUMIFS(Transacties!$E$5:$E$200,Transacties!$C$5:$C$200,$A11,Transacties!$A$5:$A$200,"&gt;="&amp;DATE($B$3,1,1),Transacties!$A$5:$A$200,"&lt;"&amp;DATE($B$3,2,1))</f>
        <v>250</v>
      </c>
      <c r="C11" s="15" t="n">
        <f aca="false">SUMIFS(Transacties!$E$5:$E$200,Transacties!$C$5:$C$200,$A11,Transacties!$A$5:$A$200,"&gt;="&amp;DATE($B$3,2,1),Transacties!$A$5:$A$200,"&lt;"&amp;DATE($B$3,3,1))</f>
        <v>180</v>
      </c>
      <c r="D11" s="15" t="n">
        <f aca="false">SUMIFS(Transacties!$E$5:$E$200,Transacties!$C$5:$C$200,$A11,Transacties!$A$5:$A$200,"&gt;="&amp;DATE($B$3,3,1),Transacties!$A$5:$A$200,"&lt;"&amp;DATE($B$3,4,1))</f>
        <v>320</v>
      </c>
      <c r="E11" s="15" t="n">
        <f aca="false">SUMIFS(Transacties!$E$5:$E$200,Transacties!$C$5:$C$200,$A11,Transacties!$A$5:$A$200,"&gt;="&amp;DATE($B$3,4,1),Transacties!$A$5:$A$200,"&lt;"&amp;DATE($B$3,5,1))</f>
        <v>200</v>
      </c>
      <c r="F11" s="15" t="n">
        <f aca="false">SUMIFS(Transacties!$E$5:$E$200,Transacties!$C$5:$C$200,$A11,Transacties!$A$5:$A$200,"&gt;="&amp;DATE($B$3,5,1),Transacties!$A$5:$A$200,"&lt;"&amp;DATE($B$3,6,1))</f>
        <v>410</v>
      </c>
      <c r="G11" s="15" t="n">
        <f aca="false">SUMIFS(Transacties!$E$5:$E$200,Transacties!$C$5:$C$200,$A11,Transacties!$A$5:$A$200,"&gt;="&amp;DATE($B$3,6,1),Transacties!$A$5:$A$200,"&lt;"&amp;DATE($B$3,7,1))</f>
        <v>260</v>
      </c>
      <c r="H11" s="15" t="n">
        <f aca="false">SUMIFS(Transacties!$E$5:$E$200,Transacties!$C$5:$C$200,$A11,Transacties!$A$5:$A$200,"&gt;="&amp;DATE($B$3,7,1),Transacties!$A$5:$A$200,"&lt;"&amp;DATE($B$3,8,1))</f>
        <v>0</v>
      </c>
      <c r="I11" s="15" t="n">
        <f aca="false">SUMIFS(Transacties!$E$5:$E$200,Transacties!$C$5:$C$200,$A11,Transacties!$A$5:$A$200,"&gt;="&amp;DATE($B$3,8,1),Transacties!$A$5:$A$200,"&lt;"&amp;DATE($B$3,9,1))</f>
        <v>0</v>
      </c>
      <c r="J11" s="15" t="n">
        <f aca="false">SUMIFS(Transacties!$E$5:$E$200,Transacties!$C$5:$C$200,$A11,Transacties!$A$5:$A$200,"&gt;="&amp;DATE($B$3,9,1),Transacties!$A$5:$A$200,"&lt;"&amp;DATE($B$3,10,1))</f>
        <v>0</v>
      </c>
      <c r="K11" s="15" t="n">
        <f aca="false">SUMIFS(Transacties!$E$5:$E$200,Transacties!$C$5:$C$200,$A11,Transacties!$A$5:$A$200,"&gt;="&amp;DATE($B$3,10,1),Transacties!$A$5:$A$200,"&lt;"&amp;DATE($B$3,11,1))</f>
        <v>0</v>
      </c>
      <c r="L11" s="15" t="n">
        <f aca="false">SUMIFS(Transacties!$E$5:$E$200,Transacties!$C$5:$C$200,$A11,Transacties!$A$5:$A$200,"&gt;="&amp;DATE($B$3,11,1),Transacties!$A$5:$A$200,"&lt;"&amp;DATE($B$3,12,1))</f>
        <v>0</v>
      </c>
      <c r="M11" s="15" t="n">
        <f aca="false">SUMIFS(Transacties!$E$5:$E$200,Transacties!$C$5:$C$200,$A11,Transacties!$A$5:$A$200,"&gt;="&amp;DATE($B$3,12,1),Transacties!$A$5:$A$200,"&lt;"&amp;DATE($B$3,13,1))</f>
        <v>0</v>
      </c>
      <c r="N11" s="16" t="n">
        <f aca="false">SUM(B11:M11)</f>
        <v>1620</v>
      </c>
    </row>
    <row r="12" customFormat="false" ht="15" hidden="false" customHeight="false" outlineLevel="0" collapsed="false">
      <c r="A12" s="11" t="s">
        <v>33</v>
      </c>
      <c r="B12" s="15" t="n">
        <f aca="false">SUMIFS(Transacties!$E$5:$E$200,Transacties!$C$5:$C$200,$A12,Transacties!$A$5:$A$200,"&gt;="&amp;DATE($B$3,1,1),Transacties!$A$5:$A$200,"&lt;"&amp;DATE($B$3,2,1))</f>
        <v>64</v>
      </c>
      <c r="C12" s="15" t="n">
        <f aca="false">SUMIFS(Transacties!$E$5:$E$200,Transacties!$C$5:$C$200,$A12,Transacties!$A$5:$A$200,"&gt;="&amp;DATE($B$3,2,1),Transacties!$A$5:$A$200,"&lt;"&amp;DATE($B$3,3,1))</f>
        <v>92</v>
      </c>
      <c r="D12" s="15" t="n">
        <f aca="false">SUMIFS(Transacties!$E$5:$E$200,Transacties!$C$5:$C$200,$A12,Transacties!$A$5:$A$200,"&gt;="&amp;DATE($B$3,3,1),Transacties!$A$5:$A$200,"&lt;"&amp;DATE($B$3,4,1))</f>
        <v>48</v>
      </c>
      <c r="E12" s="15" t="n">
        <f aca="false">SUMIFS(Transacties!$E$5:$E$200,Transacties!$C$5:$C$200,$A12,Transacties!$A$5:$A$200,"&gt;="&amp;DATE($B$3,4,1),Transacties!$A$5:$A$200,"&lt;"&amp;DATE($B$3,5,1))</f>
        <v>120</v>
      </c>
      <c r="F12" s="15" t="n">
        <f aca="false">SUMIFS(Transacties!$E$5:$E$200,Transacties!$C$5:$C$200,$A12,Transacties!$A$5:$A$200,"&gt;="&amp;DATE($B$3,5,1),Transacties!$A$5:$A$200,"&lt;"&amp;DATE($B$3,6,1))</f>
        <v>76</v>
      </c>
      <c r="G12" s="15" t="n">
        <f aca="false">SUMIFS(Transacties!$E$5:$E$200,Transacties!$C$5:$C$200,$A12,Transacties!$A$5:$A$200,"&gt;="&amp;DATE($B$3,6,1),Transacties!$A$5:$A$200,"&lt;"&amp;DATE($B$3,7,1))</f>
        <v>58</v>
      </c>
      <c r="H12" s="15" t="n">
        <f aca="false">SUMIFS(Transacties!$E$5:$E$200,Transacties!$C$5:$C$200,$A12,Transacties!$A$5:$A$200,"&gt;="&amp;DATE($B$3,7,1),Transacties!$A$5:$A$200,"&lt;"&amp;DATE($B$3,8,1))</f>
        <v>0</v>
      </c>
      <c r="I12" s="15" t="n">
        <f aca="false">SUMIFS(Transacties!$E$5:$E$200,Transacties!$C$5:$C$200,$A12,Transacties!$A$5:$A$200,"&gt;="&amp;DATE($B$3,8,1),Transacties!$A$5:$A$200,"&lt;"&amp;DATE($B$3,9,1))</f>
        <v>0</v>
      </c>
      <c r="J12" s="15" t="n">
        <f aca="false">SUMIFS(Transacties!$E$5:$E$200,Transacties!$C$5:$C$200,$A12,Transacties!$A$5:$A$200,"&gt;="&amp;DATE($B$3,9,1),Transacties!$A$5:$A$200,"&lt;"&amp;DATE($B$3,10,1))</f>
        <v>0</v>
      </c>
      <c r="K12" s="15" t="n">
        <f aca="false">SUMIFS(Transacties!$E$5:$E$200,Transacties!$C$5:$C$200,$A12,Transacties!$A$5:$A$200,"&gt;="&amp;DATE($B$3,10,1),Transacties!$A$5:$A$200,"&lt;"&amp;DATE($B$3,11,1))</f>
        <v>0</v>
      </c>
      <c r="L12" s="15" t="n">
        <f aca="false">SUMIFS(Transacties!$E$5:$E$200,Transacties!$C$5:$C$200,$A12,Transacties!$A$5:$A$200,"&gt;="&amp;DATE($B$3,11,1),Transacties!$A$5:$A$200,"&lt;"&amp;DATE($B$3,12,1))</f>
        <v>0</v>
      </c>
      <c r="M12" s="15" t="n">
        <f aca="false">SUMIFS(Transacties!$E$5:$E$200,Transacties!$C$5:$C$200,$A12,Transacties!$A$5:$A$200,"&gt;="&amp;DATE($B$3,12,1),Transacties!$A$5:$A$200,"&lt;"&amp;DATE($B$3,13,1))</f>
        <v>0</v>
      </c>
      <c r="N12" s="16" t="n">
        <f aca="false">SUM(B12:M12)</f>
        <v>458</v>
      </c>
    </row>
    <row r="13" customFormat="false" ht="15" hidden="false" customHeight="false" outlineLevel="0" collapsed="false">
      <c r="A13" s="11" t="s">
        <v>34</v>
      </c>
      <c r="B13" s="15" t="n">
        <f aca="false">SUMIFS(Transacties!$E$5:$E$200,Transacties!$C$5:$C$200,$A13,Transacties!$A$5:$A$200,"&gt;="&amp;DATE($B$3,1,1),Transacties!$A$5:$A$200,"&lt;"&amp;DATE($B$3,2,1))</f>
        <v>0</v>
      </c>
      <c r="C13" s="15" t="n">
        <f aca="false">SUMIFS(Transacties!$E$5:$E$200,Transacties!$C$5:$C$200,$A13,Transacties!$A$5:$A$200,"&gt;="&amp;DATE($B$3,2,1),Transacties!$A$5:$A$200,"&lt;"&amp;DATE($B$3,3,1))</f>
        <v>1149</v>
      </c>
      <c r="D13" s="15" t="n">
        <f aca="false">SUMIFS(Transacties!$E$5:$E$200,Transacties!$C$5:$C$200,$A13,Transacties!$A$5:$A$200,"&gt;="&amp;DATE($B$3,3,1),Transacties!$A$5:$A$200,"&lt;"&amp;DATE($B$3,4,1))</f>
        <v>0</v>
      </c>
      <c r="E13" s="15" t="n">
        <f aca="false">SUMIFS(Transacties!$E$5:$E$200,Transacties!$C$5:$C$200,$A13,Transacties!$A$5:$A$200,"&gt;="&amp;DATE($B$3,4,1),Transacties!$A$5:$A$200,"&lt;"&amp;DATE($B$3,5,1))</f>
        <v>0</v>
      </c>
      <c r="F13" s="15" t="n">
        <f aca="false">SUMIFS(Transacties!$E$5:$E$200,Transacties!$C$5:$C$200,$A13,Transacties!$A$5:$A$200,"&gt;="&amp;DATE($B$3,5,1),Transacties!$A$5:$A$200,"&lt;"&amp;DATE($B$3,6,1))</f>
        <v>0</v>
      </c>
      <c r="G13" s="15" t="n">
        <f aca="false">SUMIFS(Transacties!$E$5:$E$200,Transacties!$C$5:$C$200,$A13,Transacties!$A$5:$A$200,"&gt;="&amp;DATE($B$3,6,1),Transacties!$A$5:$A$200,"&lt;"&amp;DATE($B$3,7,1))</f>
        <v>0</v>
      </c>
      <c r="H13" s="15" t="n">
        <f aca="false">SUMIFS(Transacties!$E$5:$E$200,Transacties!$C$5:$C$200,$A13,Transacties!$A$5:$A$200,"&gt;="&amp;DATE($B$3,7,1),Transacties!$A$5:$A$200,"&lt;"&amp;DATE($B$3,8,1))</f>
        <v>0</v>
      </c>
      <c r="I13" s="15" t="n">
        <f aca="false">SUMIFS(Transacties!$E$5:$E$200,Transacties!$C$5:$C$200,$A13,Transacties!$A$5:$A$200,"&gt;="&amp;DATE($B$3,8,1),Transacties!$A$5:$A$200,"&lt;"&amp;DATE($B$3,9,1))</f>
        <v>0</v>
      </c>
      <c r="J13" s="15" t="n">
        <f aca="false">SUMIFS(Transacties!$E$5:$E$200,Transacties!$C$5:$C$200,$A13,Transacties!$A$5:$A$200,"&gt;="&amp;DATE($B$3,9,1),Transacties!$A$5:$A$200,"&lt;"&amp;DATE($B$3,10,1))</f>
        <v>0</v>
      </c>
      <c r="K13" s="15" t="n">
        <f aca="false">SUMIFS(Transacties!$E$5:$E$200,Transacties!$C$5:$C$200,$A13,Transacties!$A$5:$A$200,"&gt;="&amp;DATE($B$3,10,1),Transacties!$A$5:$A$200,"&lt;"&amp;DATE($B$3,11,1))</f>
        <v>0</v>
      </c>
      <c r="L13" s="15" t="n">
        <f aca="false">SUMIFS(Transacties!$E$5:$E$200,Transacties!$C$5:$C$200,$A13,Transacties!$A$5:$A$200,"&gt;="&amp;DATE($B$3,11,1),Transacties!$A$5:$A$200,"&lt;"&amp;DATE($B$3,12,1))</f>
        <v>0</v>
      </c>
      <c r="M13" s="15" t="n">
        <f aca="false">SUMIFS(Transacties!$E$5:$E$200,Transacties!$C$5:$C$200,$A13,Transacties!$A$5:$A$200,"&gt;="&amp;DATE($B$3,12,1),Transacties!$A$5:$A$200,"&lt;"&amp;DATE($B$3,13,1))</f>
        <v>0</v>
      </c>
      <c r="N13" s="16" t="n">
        <f aca="false">SUM(B13:M13)</f>
        <v>1149</v>
      </c>
    </row>
    <row r="14" customFormat="false" ht="15" hidden="false" customHeight="false" outlineLevel="0" collapsed="false">
      <c r="A14" s="17" t="s">
        <v>35</v>
      </c>
      <c r="B14" s="18" t="n">
        <f aca="false">SUM(B9:B13)</f>
        <v>1053</v>
      </c>
      <c r="C14" s="18" t="n">
        <f aca="false">SUM(C9:C13)</f>
        <v>2160</v>
      </c>
      <c r="D14" s="18" t="n">
        <f aca="false">SUM(D9:D13)</f>
        <v>1107</v>
      </c>
      <c r="E14" s="18" t="n">
        <f aca="false">SUM(E9:E13)</f>
        <v>1059</v>
      </c>
      <c r="F14" s="18" t="n">
        <f aca="false">SUM(F9:F13)</f>
        <v>1225</v>
      </c>
      <c r="G14" s="18" t="n">
        <f aca="false">SUM(G9:G13)</f>
        <v>1057</v>
      </c>
      <c r="H14" s="18" t="n">
        <f aca="false">SUM(H9:H13)</f>
        <v>0</v>
      </c>
      <c r="I14" s="18" t="n">
        <f aca="false">SUM(I9:I13)</f>
        <v>0</v>
      </c>
      <c r="J14" s="18" t="n">
        <f aca="false">SUM(J9:J13)</f>
        <v>0</v>
      </c>
      <c r="K14" s="18" t="n">
        <f aca="false">SUM(K9:K13)</f>
        <v>0</v>
      </c>
      <c r="L14" s="18" t="n">
        <f aca="false">SUM(L9:L13)</f>
        <v>0</v>
      </c>
      <c r="M14" s="18" t="n">
        <f aca="false">SUM(M9:M13)</f>
        <v>0</v>
      </c>
      <c r="N14" s="18" t="n">
        <f aca="false">SUM(B14:M14)</f>
        <v>7661</v>
      </c>
    </row>
    <row r="15" customFormat="false" ht="15" hidden="false" customHeight="false" outlineLevel="0" collapsed="false">
      <c r="A15" s="17" t="s">
        <v>36</v>
      </c>
      <c r="B15" s="18" t="n">
        <f aca="false">B8-B14</f>
        <v>3647</v>
      </c>
      <c r="C15" s="18" t="n">
        <f aca="false">C8-C14</f>
        <v>2790</v>
      </c>
      <c r="D15" s="18" t="n">
        <f aca="false">D8-D14</f>
        <v>3943</v>
      </c>
      <c r="E15" s="18" t="n">
        <f aca="false">E8-E14</f>
        <v>5091</v>
      </c>
      <c r="F15" s="18" t="n">
        <f aca="false">F8-F14</f>
        <v>4475</v>
      </c>
      <c r="G15" s="18" t="n">
        <f aca="false">G8-G14</f>
        <v>5143</v>
      </c>
      <c r="H15" s="18" t="n">
        <f aca="false">H8-H14</f>
        <v>0</v>
      </c>
      <c r="I15" s="18" t="n">
        <f aca="false">I8-I14</f>
        <v>0</v>
      </c>
      <c r="J15" s="18" t="n">
        <f aca="false">J8-J14</f>
        <v>0</v>
      </c>
      <c r="K15" s="18" t="n">
        <f aca="false">K8-K14</f>
        <v>0</v>
      </c>
      <c r="L15" s="18" t="n">
        <f aca="false">L8-L14</f>
        <v>0</v>
      </c>
      <c r="M15" s="18" t="n">
        <f aca="false">M8-M14</f>
        <v>0</v>
      </c>
      <c r="N15" s="18" t="n">
        <f aca="false">SUM(B15:M15)</f>
        <v>25089</v>
      </c>
    </row>
    <row r="17" customFormat="false" ht="15" hidden="false" customHeight="false" outlineLevel="0" collapsed="false">
      <c r="A17" s="19" t="s">
        <v>37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3"/>
  </cols>
  <sheetData>
    <row r="1" customFormat="false" ht="25.5" hidden="false" customHeight="true" outlineLevel="0" collapsed="false">
      <c r="A1" s="9" t="s">
        <v>38</v>
      </c>
    </row>
    <row r="2" customFormat="false" ht="15" hidden="false" customHeight="false" outlineLevel="0" collapsed="false">
      <c r="A2" s="10" t="s">
        <v>39</v>
      </c>
    </row>
    <row r="4" customFormat="false" ht="30" hidden="false" customHeight="true" outlineLevel="0" collapsed="false">
      <c r="A4" s="13" t="s">
        <v>40</v>
      </c>
      <c r="B4" s="14" t="s">
        <v>41</v>
      </c>
      <c r="C4" s="14" t="s">
        <v>14</v>
      </c>
      <c r="D4" s="14" t="s">
        <v>42</v>
      </c>
      <c r="E4" s="14" t="s">
        <v>43</v>
      </c>
    </row>
    <row r="5" customFormat="false" ht="15" hidden="false" customHeight="false" outlineLevel="0" collapsed="false">
      <c r="A5" s="20" t="n">
        <v>46023</v>
      </c>
      <c r="B5" s="12" t="s">
        <v>44</v>
      </c>
      <c r="C5" s="12" t="s">
        <v>30</v>
      </c>
      <c r="D5" s="12" t="s">
        <v>45</v>
      </c>
      <c r="E5" s="21" t="n">
        <v>650</v>
      </c>
    </row>
    <row r="6" customFormat="false" ht="15" hidden="false" customHeight="false" outlineLevel="0" collapsed="false">
      <c r="A6" s="20" t="n">
        <v>46025</v>
      </c>
      <c r="B6" s="12" t="s">
        <v>46</v>
      </c>
      <c r="C6" s="12" t="s">
        <v>31</v>
      </c>
      <c r="D6" s="12" t="s">
        <v>45</v>
      </c>
      <c r="E6" s="21" t="n">
        <v>89</v>
      </c>
    </row>
    <row r="7" customFormat="false" ht="15" hidden="false" customHeight="false" outlineLevel="0" collapsed="false">
      <c r="A7" s="20" t="n">
        <v>46037</v>
      </c>
      <c r="B7" s="12" t="s">
        <v>47</v>
      </c>
      <c r="C7" s="12" t="s">
        <v>27</v>
      </c>
      <c r="D7" s="12" t="s">
        <v>48</v>
      </c>
      <c r="E7" s="21" t="n">
        <v>3200</v>
      </c>
    </row>
    <row r="8" customFormat="false" ht="15" hidden="false" customHeight="false" outlineLevel="0" collapsed="false">
      <c r="A8" s="20" t="n">
        <v>46040</v>
      </c>
      <c r="B8" s="12" t="s">
        <v>49</v>
      </c>
      <c r="C8" s="12" t="s">
        <v>32</v>
      </c>
      <c r="D8" s="12" t="s">
        <v>45</v>
      </c>
      <c r="E8" s="21" t="n">
        <v>250</v>
      </c>
    </row>
    <row r="9" customFormat="false" ht="15" hidden="false" customHeight="false" outlineLevel="0" collapsed="false">
      <c r="A9" s="20" t="n">
        <v>46044</v>
      </c>
      <c r="B9" s="12" t="s">
        <v>50</v>
      </c>
      <c r="C9" s="12" t="s">
        <v>27</v>
      </c>
      <c r="D9" s="12" t="s">
        <v>48</v>
      </c>
      <c r="E9" s="21" t="n">
        <v>1500</v>
      </c>
    </row>
    <row r="10" customFormat="false" ht="15" hidden="false" customHeight="false" outlineLevel="0" collapsed="false">
      <c r="A10" s="20" t="n">
        <v>46047</v>
      </c>
      <c r="B10" s="12" t="s">
        <v>51</v>
      </c>
      <c r="C10" s="12" t="s">
        <v>33</v>
      </c>
      <c r="D10" s="12" t="s">
        <v>45</v>
      </c>
      <c r="E10" s="21" t="n">
        <v>64</v>
      </c>
    </row>
    <row r="11" customFormat="false" ht="15" hidden="false" customHeight="false" outlineLevel="0" collapsed="false">
      <c r="A11" s="20" t="n">
        <v>46054</v>
      </c>
      <c r="B11" s="12" t="s">
        <v>44</v>
      </c>
      <c r="C11" s="12" t="s">
        <v>30</v>
      </c>
      <c r="D11" s="12" t="s">
        <v>45</v>
      </c>
      <c r="E11" s="21" t="n">
        <v>650</v>
      </c>
    </row>
    <row r="12" customFormat="false" ht="15" hidden="false" customHeight="false" outlineLevel="0" collapsed="false">
      <c r="A12" s="20" t="n">
        <v>46056</v>
      </c>
      <c r="B12" s="12" t="s">
        <v>46</v>
      </c>
      <c r="C12" s="12" t="s">
        <v>31</v>
      </c>
      <c r="D12" s="12" t="s">
        <v>45</v>
      </c>
      <c r="E12" s="21" t="n">
        <v>89</v>
      </c>
    </row>
    <row r="13" customFormat="false" ht="15" hidden="false" customHeight="false" outlineLevel="0" collapsed="false">
      <c r="A13" s="20" t="n">
        <v>46063</v>
      </c>
      <c r="B13" s="12" t="s">
        <v>52</v>
      </c>
      <c r="C13" s="12" t="s">
        <v>34</v>
      </c>
      <c r="D13" s="12" t="s">
        <v>45</v>
      </c>
      <c r="E13" s="21" t="n">
        <v>1149</v>
      </c>
    </row>
    <row r="14" customFormat="false" ht="15" hidden="false" customHeight="false" outlineLevel="0" collapsed="false">
      <c r="A14" s="20" t="n">
        <v>46068</v>
      </c>
      <c r="B14" s="12" t="s">
        <v>53</v>
      </c>
      <c r="C14" s="12" t="s">
        <v>27</v>
      </c>
      <c r="D14" s="12" t="s">
        <v>48</v>
      </c>
      <c r="E14" s="21" t="n">
        <v>2850</v>
      </c>
    </row>
    <row r="15" customFormat="false" ht="15" hidden="false" customHeight="false" outlineLevel="0" collapsed="false">
      <c r="A15" s="20" t="n">
        <v>46071</v>
      </c>
      <c r="B15" s="12" t="s">
        <v>49</v>
      </c>
      <c r="C15" s="12" t="s">
        <v>32</v>
      </c>
      <c r="D15" s="12" t="s">
        <v>45</v>
      </c>
      <c r="E15" s="21" t="n">
        <v>180</v>
      </c>
    </row>
    <row r="16" customFormat="false" ht="15" hidden="false" customHeight="false" outlineLevel="0" collapsed="false">
      <c r="A16" s="20" t="n">
        <v>46075</v>
      </c>
      <c r="B16" s="12" t="s">
        <v>54</v>
      </c>
      <c r="C16" s="12" t="s">
        <v>27</v>
      </c>
      <c r="D16" s="12" t="s">
        <v>48</v>
      </c>
      <c r="E16" s="21" t="n">
        <v>2100</v>
      </c>
    </row>
    <row r="17" customFormat="false" ht="15" hidden="false" customHeight="false" outlineLevel="0" collapsed="false">
      <c r="A17" s="20" t="n">
        <v>46078</v>
      </c>
      <c r="B17" s="12" t="s">
        <v>51</v>
      </c>
      <c r="C17" s="12" t="s">
        <v>33</v>
      </c>
      <c r="D17" s="12" t="s">
        <v>45</v>
      </c>
      <c r="E17" s="21" t="n">
        <v>92</v>
      </c>
    </row>
    <row r="18" customFormat="false" ht="15" hidden="false" customHeight="false" outlineLevel="0" collapsed="false">
      <c r="A18" s="20" t="n">
        <v>46082</v>
      </c>
      <c r="B18" s="12" t="s">
        <v>44</v>
      </c>
      <c r="C18" s="12" t="s">
        <v>30</v>
      </c>
      <c r="D18" s="12" t="s">
        <v>45</v>
      </c>
      <c r="E18" s="21" t="n">
        <v>650</v>
      </c>
    </row>
    <row r="19" customFormat="false" ht="15" hidden="false" customHeight="false" outlineLevel="0" collapsed="false">
      <c r="A19" s="20" t="n">
        <v>46084</v>
      </c>
      <c r="B19" s="12" t="s">
        <v>46</v>
      </c>
      <c r="C19" s="12" t="s">
        <v>31</v>
      </c>
      <c r="D19" s="12" t="s">
        <v>45</v>
      </c>
      <c r="E19" s="21" t="n">
        <v>89</v>
      </c>
    </row>
    <row r="20" customFormat="false" ht="15" hidden="false" customHeight="false" outlineLevel="0" collapsed="false">
      <c r="A20" s="20" t="n">
        <v>46096</v>
      </c>
      <c r="B20" s="12" t="s">
        <v>55</v>
      </c>
      <c r="C20" s="12" t="s">
        <v>27</v>
      </c>
      <c r="D20" s="12" t="s">
        <v>48</v>
      </c>
      <c r="E20" s="21" t="n">
        <v>4100</v>
      </c>
    </row>
    <row r="21" customFormat="false" ht="15" hidden="false" customHeight="false" outlineLevel="0" collapsed="false">
      <c r="A21" s="20" t="n">
        <v>46099</v>
      </c>
      <c r="B21" s="12" t="s">
        <v>49</v>
      </c>
      <c r="C21" s="12" t="s">
        <v>32</v>
      </c>
      <c r="D21" s="12" t="s">
        <v>45</v>
      </c>
      <c r="E21" s="21" t="n">
        <v>320</v>
      </c>
    </row>
    <row r="22" customFormat="false" ht="15" hidden="false" customHeight="false" outlineLevel="0" collapsed="false">
      <c r="A22" s="20" t="n">
        <v>46103</v>
      </c>
      <c r="B22" s="12" t="s">
        <v>56</v>
      </c>
      <c r="C22" s="12" t="s">
        <v>27</v>
      </c>
      <c r="D22" s="12" t="s">
        <v>48</v>
      </c>
      <c r="E22" s="21" t="n">
        <v>950</v>
      </c>
    </row>
    <row r="23" customFormat="false" ht="15" hidden="false" customHeight="false" outlineLevel="0" collapsed="false">
      <c r="A23" s="20" t="n">
        <v>46106</v>
      </c>
      <c r="B23" s="12" t="s">
        <v>51</v>
      </c>
      <c r="C23" s="12" t="s">
        <v>33</v>
      </c>
      <c r="D23" s="12" t="s">
        <v>45</v>
      </c>
      <c r="E23" s="21" t="n">
        <v>48</v>
      </c>
    </row>
    <row r="24" customFormat="false" ht="15" hidden="false" customHeight="false" outlineLevel="0" collapsed="false">
      <c r="A24" s="20" t="n">
        <v>46113</v>
      </c>
      <c r="B24" s="12" t="s">
        <v>44</v>
      </c>
      <c r="C24" s="12" t="s">
        <v>30</v>
      </c>
      <c r="D24" s="12" t="s">
        <v>45</v>
      </c>
      <c r="E24" s="21" t="n">
        <v>650</v>
      </c>
    </row>
    <row r="25" customFormat="false" ht="15" hidden="false" customHeight="false" outlineLevel="0" collapsed="false">
      <c r="A25" s="20" t="n">
        <v>46115</v>
      </c>
      <c r="B25" s="12" t="s">
        <v>46</v>
      </c>
      <c r="C25" s="12" t="s">
        <v>31</v>
      </c>
      <c r="D25" s="12" t="s">
        <v>45</v>
      </c>
      <c r="E25" s="21" t="n">
        <v>89</v>
      </c>
    </row>
    <row r="26" customFormat="false" ht="15" hidden="false" customHeight="false" outlineLevel="0" collapsed="false">
      <c r="A26" s="20" t="n">
        <v>46117</v>
      </c>
      <c r="B26" s="12" t="s">
        <v>57</v>
      </c>
      <c r="C26" s="12" t="s">
        <v>28</v>
      </c>
      <c r="D26" s="12" t="s">
        <v>48</v>
      </c>
      <c r="E26" s="21" t="n">
        <v>750</v>
      </c>
    </row>
    <row r="27" customFormat="false" ht="15" hidden="false" customHeight="false" outlineLevel="0" collapsed="false">
      <c r="A27" s="20" t="n">
        <v>46127</v>
      </c>
      <c r="B27" s="12" t="s">
        <v>58</v>
      </c>
      <c r="C27" s="12" t="s">
        <v>27</v>
      </c>
      <c r="D27" s="12" t="s">
        <v>48</v>
      </c>
      <c r="E27" s="21" t="n">
        <v>3600</v>
      </c>
    </row>
    <row r="28" customFormat="false" ht="15" hidden="false" customHeight="false" outlineLevel="0" collapsed="false">
      <c r="A28" s="20" t="n">
        <v>46130</v>
      </c>
      <c r="B28" s="12" t="s">
        <v>49</v>
      </c>
      <c r="C28" s="12" t="s">
        <v>32</v>
      </c>
      <c r="D28" s="12" t="s">
        <v>45</v>
      </c>
      <c r="E28" s="21" t="n">
        <v>200</v>
      </c>
    </row>
    <row r="29" customFormat="false" ht="15" hidden="false" customHeight="false" outlineLevel="0" collapsed="false">
      <c r="A29" s="20" t="n">
        <v>46134</v>
      </c>
      <c r="B29" s="12" t="s">
        <v>59</v>
      </c>
      <c r="C29" s="12" t="s">
        <v>27</v>
      </c>
      <c r="D29" s="12" t="s">
        <v>48</v>
      </c>
      <c r="E29" s="21" t="n">
        <v>1800</v>
      </c>
    </row>
    <row r="30" customFormat="false" ht="15" hidden="false" customHeight="false" outlineLevel="0" collapsed="false">
      <c r="A30" s="20" t="n">
        <v>46137</v>
      </c>
      <c r="B30" s="12" t="s">
        <v>51</v>
      </c>
      <c r="C30" s="12" t="s">
        <v>33</v>
      </c>
      <c r="D30" s="12" t="s">
        <v>45</v>
      </c>
      <c r="E30" s="21" t="n">
        <v>120</v>
      </c>
    </row>
    <row r="31" customFormat="false" ht="15" hidden="false" customHeight="false" outlineLevel="0" collapsed="false">
      <c r="A31" s="20" t="n">
        <v>46143</v>
      </c>
      <c r="B31" s="12" t="s">
        <v>44</v>
      </c>
      <c r="C31" s="12" t="s">
        <v>30</v>
      </c>
      <c r="D31" s="12" t="s">
        <v>45</v>
      </c>
      <c r="E31" s="21" t="n">
        <v>650</v>
      </c>
    </row>
    <row r="32" customFormat="false" ht="15" hidden="false" customHeight="false" outlineLevel="0" collapsed="false">
      <c r="A32" s="20" t="n">
        <v>46145</v>
      </c>
      <c r="B32" s="12" t="s">
        <v>46</v>
      </c>
      <c r="C32" s="12" t="s">
        <v>31</v>
      </c>
      <c r="D32" s="12" t="s">
        <v>45</v>
      </c>
      <c r="E32" s="21" t="n">
        <v>89</v>
      </c>
    </row>
    <row r="33" customFormat="false" ht="15" hidden="false" customHeight="false" outlineLevel="0" collapsed="false">
      <c r="A33" s="20" t="n">
        <v>46157</v>
      </c>
      <c r="B33" s="12" t="s">
        <v>60</v>
      </c>
      <c r="C33" s="12" t="s">
        <v>27</v>
      </c>
      <c r="D33" s="12" t="s">
        <v>48</v>
      </c>
      <c r="E33" s="21" t="n">
        <v>4450</v>
      </c>
    </row>
    <row r="34" customFormat="false" ht="15" hidden="false" customHeight="false" outlineLevel="0" collapsed="false">
      <c r="A34" s="20" t="n">
        <v>46160</v>
      </c>
      <c r="B34" s="12" t="s">
        <v>49</v>
      </c>
      <c r="C34" s="12" t="s">
        <v>32</v>
      </c>
      <c r="D34" s="12" t="s">
        <v>45</v>
      </c>
      <c r="E34" s="21" t="n">
        <v>410</v>
      </c>
    </row>
    <row r="35" customFormat="false" ht="15" hidden="false" customHeight="false" outlineLevel="0" collapsed="false">
      <c r="A35" s="20" t="n">
        <v>46164</v>
      </c>
      <c r="B35" s="12" t="s">
        <v>61</v>
      </c>
      <c r="C35" s="12" t="s">
        <v>27</v>
      </c>
      <c r="D35" s="12" t="s">
        <v>48</v>
      </c>
      <c r="E35" s="21" t="n">
        <v>1250</v>
      </c>
    </row>
    <row r="36" customFormat="false" ht="15" hidden="false" customHeight="false" outlineLevel="0" collapsed="false">
      <c r="A36" s="20" t="n">
        <v>46167</v>
      </c>
      <c r="B36" s="12" t="s">
        <v>51</v>
      </c>
      <c r="C36" s="12" t="s">
        <v>33</v>
      </c>
      <c r="D36" s="12" t="s">
        <v>45</v>
      </c>
      <c r="E36" s="21" t="n">
        <v>76</v>
      </c>
    </row>
    <row r="37" customFormat="false" ht="15" hidden="false" customHeight="false" outlineLevel="0" collapsed="false">
      <c r="A37" s="20" t="n">
        <v>46174</v>
      </c>
      <c r="B37" s="12" t="s">
        <v>44</v>
      </c>
      <c r="C37" s="12" t="s">
        <v>30</v>
      </c>
      <c r="D37" s="12" t="s">
        <v>45</v>
      </c>
      <c r="E37" s="21" t="n">
        <v>650</v>
      </c>
    </row>
    <row r="38" customFormat="false" ht="15" hidden="false" customHeight="false" outlineLevel="0" collapsed="false">
      <c r="A38" s="20" t="n">
        <v>46176</v>
      </c>
      <c r="B38" s="12" t="s">
        <v>46</v>
      </c>
      <c r="C38" s="12" t="s">
        <v>31</v>
      </c>
      <c r="D38" s="12" t="s">
        <v>45</v>
      </c>
      <c r="E38" s="21" t="n">
        <v>89</v>
      </c>
    </row>
    <row r="39" customFormat="false" ht="15" hidden="false" customHeight="false" outlineLevel="0" collapsed="false">
      <c r="A39" s="20" t="n">
        <v>46188</v>
      </c>
      <c r="B39" s="12" t="s">
        <v>62</v>
      </c>
      <c r="C39" s="12" t="s">
        <v>27</v>
      </c>
      <c r="D39" s="12" t="s">
        <v>48</v>
      </c>
      <c r="E39" s="21" t="n">
        <v>3900</v>
      </c>
    </row>
    <row r="40" customFormat="false" ht="15" hidden="false" customHeight="false" outlineLevel="0" collapsed="false">
      <c r="A40" s="20" t="n">
        <v>46191</v>
      </c>
      <c r="B40" s="12" t="s">
        <v>49</v>
      </c>
      <c r="C40" s="12" t="s">
        <v>32</v>
      </c>
      <c r="D40" s="12" t="s">
        <v>45</v>
      </c>
      <c r="E40" s="21" t="n">
        <v>260</v>
      </c>
    </row>
    <row r="41" customFormat="false" ht="15" hidden="false" customHeight="false" outlineLevel="0" collapsed="false">
      <c r="A41" s="20" t="n">
        <v>46195</v>
      </c>
      <c r="B41" s="12" t="s">
        <v>63</v>
      </c>
      <c r="C41" s="12" t="s">
        <v>27</v>
      </c>
      <c r="D41" s="12" t="s">
        <v>48</v>
      </c>
      <c r="E41" s="21" t="n">
        <v>2300</v>
      </c>
    </row>
    <row r="42" customFormat="false" ht="15" hidden="false" customHeight="false" outlineLevel="0" collapsed="false">
      <c r="A42" s="20" t="n">
        <v>46198</v>
      </c>
      <c r="B42" s="12" t="s">
        <v>51</v>
      </c>
      <c r="C42" s="12" t="s">
        <v>33</v>
      </c>
      <c r="D42" s="12" t="s">
        <v>45</v>
      </c>
      <c r="E42" s="21" t="n">
        <v>58</v>
      </c>
    </row>
  </sheetData>
  <dataValidations count="2">
    <dataValidation allowBlank="true" errorStyle="stop" operator="between" showDropDown="false" showErrorMessage="false" showInputMessage="false" sqref="D5:D200" type="list">
      <formula1>"Inkomst,Uitgave"</formula1>
      <formula2>0</formula2>
    </dataValidation>
    <dataValidation allowBlank="true" errorStyle="stop" operator="between" showDropDown="false" showErrorMessage="false" showInputMessage="false" sqref="C5:C200" type="list">
      <formula1>"Omzet,Overige inkomsten,Huur,Software,Marketing,Reiskosten,Kantoor"</formula1>
      <formula2>0</formula2>
    </dataValidation>
  </dataValidations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2026-10-18T01:07:20Z</dcterms:modified>
  <cp:revision>1</cp:revision>
  <dc:subject/>
  <dc:title>Inkomsten en uitgaven per maand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